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9" i="2" l="1"/>
  <c r="E13" i="2"/>
  <c r="C13" i="2"/>
  <c r="C9" i="2"/>
  <c r="G13" i="2" l="1"/>
  <c r="G9" i="2"/>
  <c r="I7" i="2" l="1"/>
  <c r="I8" i="2"/>
  <c r="I10" i="2"/>
  <c r="I11" i="2"/>
  <c r="I12" i="2"/>
  <c r="I13" i="2" l="1"/>
  <c r="I9" i="2"/>
  <c r="K9" i="2" l="1"/>
  <c r="L9" i="2" s="1"/>
  <c r="J9" i="2"/>
  <c r="E14" i="2"/>
  <c r="F9" i="2" s="1"/>
  <c r="C14" i="2"/>
  <c r="D9" i="2" s="1"/>
  <c r="G14" i="2"/>
  <c r="H9" i="2" s="1"/>
  <c r="D14" i="2" l="1"/>
  <c r="K12" i="2"/>
  <c r="J12" i="2"/>
  <c r="K11" i="2"/>
  <c r="L11" i="2" s="1"/>
  <c r="K10" i="2"/>
  <c r="L10" i="2" s="1"/>
  <c r="J10" i="2"/>
  <c r="K8" i="2"/>
  <c r="L8" i="2" s="1"/>
  <c r="J8" i="2"/>
  <c r="K7" i="2"/>
  <c r="L7" i="2" s="1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J13" i="2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<sst xmlns="http://schemas.openxmlformats.org/spreadsheetml/2006/main" count="30" uniqueCount="22">
  <si>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</si>
  <si>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</si>
  <si>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</si>
  <si>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</si>
  <si>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</si>
  <si>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</si>
  <si>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</si>
  <si>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</si>
  <si>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</si>
  <si>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</si>
  <si>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</si>
  <si>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</si>
  <si>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</si>
  <si>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</si>
  <si>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</si>
  <si>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</si>
  <si>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</si>
  <si>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</si>
  <si>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</si>
  <si>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</si>
  <si>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ΔΕΚΕΜΒΡΙΟΣ</t>
  </si>
  <si>
    <t>ΙΑΝΟΥΑΡΙΟΣ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</si>
</sst>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Ιανουάριο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6.0158693827725644E-2</c:v>
                </c:pt>
                <c:pt idx="1">
                  <c:v>0.5187304493781949</c:v>
                </c:pt>
                <c:pt idx="2">
                  <c:v>0.18520637827115283</c:v>
                </c:pt>
                <c:pt idx="3">
                  <c:v>0.10414282444495308</c:v>
                </c:pt>
                <c:pt idx="4">
                  <c:v>0.13176165407797361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3.3990041134444683E-2</c:v>
                </c:pt>
                <c:pt idx="1">
                  <c:v>0.20789905050567531</c:v>
                </c:pt>
                <c:pt idx="2">
                  <c:v>0.14557882040021031</c:v>
                </c:pt>
                <c:pt idx="3">
                  <c:v>0.23078588439056072</c:v>
                </c:pt>
                <c:pt idx="4">
                  <c:v>0.38174620356910893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13824"/>
        <c:axId val="159320704"/>
      </c:barChart>
      <c:catAx>
        <c:axId val="1592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3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207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213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Ιανουάριος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-478</c:v>
                </c:pt>
                <c:pt idx="1">
                  <c:v>-6876</c:v>
                </c:pt>
                <c:pt idx="2">
                  <c:v>-7354</c:v>
                </c:pt>
                <c:pt idx="3">
                  <c:v>-148</c:v>
                </c:pt>
                <c:pt idx="4">
                  <c:v>4732</c:v>
                </c:pt>
                <c:pt idx="5">
                  <c:v>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5744"/>
        <c:axId val="138777728"/>
      </c:barChart>
      <c:catAx>
        <c:axId val="2176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777728"/>
        <c:crosses val="autoZero"/>
        <c:auto val="1"/>
        <c:lblAlgn val="ctr"/>
        <c:lblOffset val="100"/>
        <c:noMultiLvlLbl val="0"/>
      </c:catAx>
      <c:valAx>
        <c:axId val="1387777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615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35" sqref="O35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1"/>
      <c r="E5" s="51">
        <v>2020</v>
      </c>
      <c r="F5" s="51"/>
      <c r="G5" s="51">
        <v>2021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873</v>
      </c>
      <c r="D7" s="32">
        <f>C7/C14</f>
        <v>2.6151818345215985E-2</v>
      </c>
      <c r="E7" s="39">
        <v>1577</v>
      </c>
      <c r="F7" s="32">
        <f>E7/E14</f>
        <v>6.0158693827725644E-2</v>
      </c>
      <c r="G7" s="39">
        <v>1099</v>
      </c>
      <c r="H7" s="32">
        <f>G7/G14</f>
        <v>3.3990041134444683E-2</v>
      </c>
      <c r="I7" s="25">
        <f t="shared" ref="I7:I12" si="0">G7-E7</f>
        <v>-478</v>
      </c>
      <c r="J7" s="26">
        <f t="shared" ref="J7:J13" si="1">I7/E7</f>
        <v>-0.30310716550412176</v>
      </c>
      <c r="K7" s="25">
        <f>G7-C7</f>
        <v>226</v>
      </c>
      <c r="L7" s="26">
        <f t="shared" ref="L7:L13" si="2">K7/G7</f>
        <v>0.20564149226569609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6830</v>
      </c>
      <c r="D8" s="32">
        <f>C8/C14</f>
        <v>0.20460128212809298</v>
      </c>
      <c r="E8" s="40">
        <v>13598</v>
      </c>
      <c r="F8" s="32">
        <f>E8/E14</f>
        <v>0.5187304493781949</v>
      </c>
      <c r="G8" s="40">
        <v>6722</v>
      </c>
      <c r="H8" s="32">
        <f>G8/G14</f>
        <v>0.20789905050567531</v>
      </c>
      <c r="I8" s="25">
        <f t="shared" si="0"/>
        <v>-6876</v>
      </c>
      <c r="J8" s="26">
        <f t="shared" si="1"/>
        <v>-0.50566259744080011</v>
      </c>
      <c r="K8" s="25">
        <f t="shared" ref="K8:K14" si="3">G8-C8</f>
        <v>-108</v>
      </c>
      <c r="L8" s="26">
        <f t="shared" si="2"/>
        <v>-1.606664683130021E-2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7703</v>
      </c>
      <c r="D9" s="33">
        <f>C9/C14</f>
        <v>0.23075310047330896</v>
      </c>
      <c r="E9" s="41">
        <f t="shared" ref="E9" si="5">SUM(E7:E8)</f>
        <v>15175</v>
      </c>
      <c r="F9" s="33">
        <f>E9/E14</f>
        <v>0.57888914320592055</v>
      </c>
      <c r="G9" s="41">
        <f t="shared" ref="G9" si="6">SUM(G7:G8)</f>
        <v>7821</v>
      </c>
      <c r="H9" s="33">
        <f>G9/G14</f>
        <v>0.24188909164012001</v>
      </c>
      <c r="I9" s="27">
        <f t="shared" si="0"/>
        <v>-7354</v>
      </c>
      <c r="J9" s="28">
        <f t="shared" si="1"/>
        <v>-0.48461285008237232</v>
      </c>
      <c r="K9" s="27">
        <f t="shared" si="3"/>
        <v>118</v>
      </c>
      <c r="L9" s="28">
        <f t="shared" si="2"/>
        <v>1.5087584707837873E-2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4943</v>
      </c>
      <c r="D10" s="32">
        <f>C10/C14</f>
        <v>0.14807381223413815</v>
      </c>
      <c r="E10" s="40">
        <v>4855</v>
      </c>
      <c r="F10" s="32">
        <f>E10/E14</f>
        <v>0.18520637827115283</v>
      </c>
      <c r="G10" s="40">
        <v>4707</v>
      </c>
      <c r="H10" s="32">
        <f>G10/G14</f>
        <v>0.14557882040021031</v>
      </c>
      <c r="I10" s="25">
        <f t="shared" si="0"/>
        <v>-148</v>
      </c>
      <c r="J10" s="26">
        <f t="shared" si="1"/>
        <v>-3.0484037075180225E-2</v>
      </c>
      <c r="K10" s="25">
        <f t="shared" si="3"/>
        <v>-236</v>
      </c>
      <c r="L10" s="26">
        <f t="shared" si="2"/>
        <v>-5.0138092203101767E-2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8462</v>
      </c>
      <c r="D11" s="32">
        <f>C11/C14</f>
        <v>0.25348990473908095</v>
      </c>
      <c r="E11" s="40">
        <v>2730</v>
      </c>
      <c r="F11" s="32">
        <f>E11/E14</f>
        <v>0.10414282444495308</v>
      </c>
      <c r="G11" s="40">
        <v>7462</v>
      </c>
      <c r="H11" s="32">
        <f>G11/G14</f>
        <v>0.23078588439056072</v>
      </c>
      <c r="I11" s="25">
        <f t="shared" si="0"/>
        <v>4732</v>
      </c>
      <c r="J11" s="26">
        <f t="shared" si="1"/>
        <v>1.7333333333333334</v>
      </c>
      <c r="K11" s="25">
        <f t="shared" si="3"/>
        <v>-1000</v>
      </c>
      <c r="L11" s="26">
        <f t="shared" si="2"/>
        <v>-0.13401232913428035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12274</v>
      </c>
      <c r="D12" s="33">
        <f>C12/C14</f>
        <v>0.36768318255347193</v>
      </c>
      <c r="E12" s="41">
        <v>3454</v>
      </c>
      <c r="F12" s="33">
        <f>E12/E14</f>
        <v>0.13176165407797361</v>
      </c>
      <c r="G12" s="41">
        <v>12343</v>
      </c>
      <c r="H12" s="33">
        <f>G12/G14</f>
        <v>0.38174620356910893</v>
      </c>
      <c r="I12" s="27">
        <f t="shared" si="0"/>
        <v>8889</v>
      </c>
      <c r="J12" s="28">
        <f t="shared" si="1"/>
        <v>2.5735379270411118</v>
      </c>
      <c r="K12" s="27">
        <f t="shared" si="3"/>
        <v>69</v>
      </c>
      <c r="L12" s="28">
        <f t="shared" si="2"/>
        <v>5.5902130762375433E-3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20736</v>
      </c>
      <c r="D13" s="33">
        <f>C13/C14</f>
        <v>0.62117308729255283</v>
      </c>
      <c r="E13" s="42">
        <f t="shared" ref="E13" si="8">E11+E12</f>
        <v>6184</v>
      </c>
      <c r="F13" s="33">
        <f>E13/E14</f>
        <v>0.23590447852292667</v>
      </c>
      <c r="G13" s="42">
        <f t="shared" ref="G13" si="9">G11+G12</f>
        <v>19805</v>
      </c>
      <c r="H13" s="33">
        <f>G13/G14</f>
        <v>0.61253208795966974</v>
      </c>
      <c r="I13" s="27">
        <f>SUM(I11,I12)</f>
        <v>13621</v>
      </c>
      <c r="J13" s="28">
        <f t="shared" si="1"/>
        <v>2.2026196636481243</v>
      </c>
      <c r="K13" s="35">
        <f t="shared" ref="K13" si="10">K11+K12</f>
        <v>-931</v>
      </c>
      <c r="L13" s="28">
        <f t="shared" si="2"/>
        <v>-4.7008331229487506E-2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33382</v>
      </c>
      <c r="D14" s="45">
        <f>C14/C14</f>
        <v>1</v>
      </c>
      <c r="E14" s="44">
        <f t="shared" ref="E14" si="12">E7+E8+E10+E11+E12</f>
        <v>26214</v>
      </c>
      <c r="F14" s="45">
        <f>E14/E14</f>
        <v>1</v>
      </c>
      <c r="G14" s="44">
        <f>G7+G8+G10+G11+G12</f>
        <v>32333</v>
      </c>
      <c r="H14" s="45">
        <v>1</v>
      </c>
      <c r="I14" s="46">
        <f>SUM(I7,I8,I10,I13)</f>
        <v>6119</v>
      </c>
      <c r="J14" s="47">
        <f>I14/E14</f>
        <v>0.23342488746471352</v>
      </c>
      <c r="K14" s="48">
        <f t="shared" si="3"/>
        <v>-1049</v>
      </c>
      <c r="L14" s="49">
        <f>K14/G14</f>
        <v>-3.2443633439519996E-2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6.0158693827725644E-2</v>
      </c>
      <c r="P17" s="13">
        <f>H7</f>
        <v>3.3990041134444683E-2</v>
      </c>
    </row>
    <row r="18" spans="14:24" ht="13.5" thickBot="1" x14ac:dyDescent="0.25">
      <c r="N18" s="18" t="s">
        <v>15</v>
      </c>
      <c r="O18" s="13">
        <f>F8</f>
        <v>0.5187304493781949</v>
      </c>
      <c r="P18" s="13">
        <f>H8</f>
        <v>0.20789905050567531</v>
      </c>
    </row>
    <row r="19" spans="14:24" ht="16.5" thickBot="1" x14ac:dyDescent="0.3">
      <c r="N19" s="15" t="s">
        <v>11</v>
      </c>
      <c r="O19" s="13">
        <f>F10</f>
        <v>0.18520637827115283</v>
      </c>
      <c r="P19" s="13">
        <f>H10</f>
        <v>0.14557882040021031</v>
      </c>
      <c r="X19" s="8"/>
    </row>
    <row r="20" spans="14:24" ht="13.5" thickBot="1" x14ac:dyDescent="0.25">
      <c r="N20" s="15" t="s">
        <v>10</v>
      </c>
      <c r="O20" s="13">
        <f>F11</f>
        <v>0.10414282444495308</v>
      </c>
      <c r="P20" s="13">
        <f>H11</f>
        <v>0.23078588439056072</v>
      </c>
    </row>
    <row r="21" spans="14:24" ht="13.5" thickBot="1" x14ac:dyDescent="0.25">
      <c r="N21" s="16" t="s">
        <v>9</v>
      </c>
      <c r="O21" s="17">
        <f>F12</f>
        <v>0.13176165407797361</v>
      </c>
      <c r="P21" s="17">
        <f>H12</f>
        <v>0.38174620356910893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2020-12-07T11:09:45Z</cp:lastPrinted>
  <dcterms:created xsi:type="dcterms:W3CDTF">2003-11-05T10:42:27Z</dcterms:created>
  <dcterms:modified xsi:type="dcterms:W3CDTF">2021-02-22T11:30:54Z</dcterms:modified>
</cp:coreProperties>
</file>